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defaultThemeVersion="124226"/>
  <xr:revisionPtr revIDLastSave="50" documentId="13_ncr:1_{F8E2496B-C243-4139-B3C0-515B03491D17}" xr6:coauthVersionLast="47" xr6:coauthVersionMax="47" xr10:uidLastSave="{A68BE2B5-8685-44CB-A08B-4425AA6546A9}"/>
  <bookViews>
    <workbookView xWindow="-120" yWindow="-16320" windowWidth="29040" windowHeight="15840" tabRatio="635" xr2:uid="{00000000-000D-0000-FFFF-FFFF00000000}"/>
  </bookViews>
  <sheets>
    <sheet name="ISTRUZIONI" sheetId="15" r:id="rId1"/>
    <sheet name="GARANZIE" sheetId="1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<sst xmlns="http://schemas.openxmlformats.org/spreadsheetml/2006/main" count="37" uniqueCount="34">
  <si>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</si>
  <si>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</si>
  <si>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</si>
  <si>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</si>
  <si>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</si>
  <si>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</si>
  <si>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</si>
  <si>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</si>
  <si>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</si>
  <si>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</si>
  <si>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CALCOLO RIDUZIONI AI SENSI DELL'ART. 106, COMMA 8, D.LGS. N. 36/2023</t>
  </si>
  <si>
    <t>Valorizzare s/n in base ai requisiti posseduti, come dichiarati nella Domanda di partecipazione</t>
  </si>
  <si>
    <t>Requisiti per riduzione garanzia</t>
  </si>
  <si>
    <t>Riduzione prevista</t>
  </si>
  <si>
    <t>Possesso
(s/n)</t>
  </si>
  <si>
    <t>Riduzione applicata</t>
  </si>
  <si>
    <t>A.1.  Possesso ISO 9000</t>
  </si>
  <si>
    <t>n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</si>
  <si>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</si>
  <si>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 xml:space="preserve">B.  Fideiussione, emessa e firmata digitalmente, gestita mediante verifica telematica sul sito internet dell'emittente </t>
  </si>
  <si>
    <t>C.  Ulteriori riduzioni fino a un massimo del 20%</t>
  </si>
  <si>
    <t>C.1. Possesso ISO/IEC 27001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</si>
  <si>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</si>
  <si>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</si>
  <si>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Importo base della garanzia provvisoria</t>
  </si>
  <si>
    <t>Importo della garanzia provvisoria al netto delle riduzioni</t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</si>
  <si>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</si>
  <si>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sz val="10"/>
        <color rgb="FFFF0000"/>
        <rFont val="Calibri"/>
        <family val="2"/>
        <scheme val="minor"/>
      </rPr>
      <t>Inserire il valore contrattuale corretto, determinato come da par. 22.2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</si>
  <si>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15 del disciplinare di gara 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</si>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</sst>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5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9" fontId="17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165" fontId="14" fillId="0" borderId="0" xfId="0" applyNumberFormat="1" applyFont="1"/>
    <xf numFmtId="0" fontId="14" fillId="0" borderId="0" xfId="0" applyFont="1"/>
    <xf numFmtId="0" fontId="20" fillId="0" borderId="1" xfId="0" applyFont="1" applyBorder="1" applyAlignment="1">
      <alignment vertical="center" wrapText="1"/>
    </xf>
    <xf numFmtId="9" fontId="20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4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0" borderId="8" xfId="0" quotePrefix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5" fillId="4" borderId="2" xfId="2" applyFont="1" applyFill="1" applyBorder="1" applyAlignment="1" applyProtection="1">
      <alignment horizontal="center" vertical="center"/>
      <protection locked="0"/>
    </xf>
    <xf numFmtId="44" fontId="5" fillId="4" borderId="3" xfId="2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4" fontId="5" fillId="0" borderId="2" xfId="2" applyFont="1" applyFill="1" applyBorder="1" applyAlignment="1" applyProtection="1">
      <alignment horizontal="center" vertical="center"/>
      <protection locked="0"/>
    </xf>
    <xf numFmtId="44" fontId="5" fillId="0" borderId="3" xfId="2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18" fillId="6" borderId="2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21"/>
  <sheetViews>
    <sheetView tabSelected="1" workbookViewId="0">
      <selection sqref="A1:XFD1048576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23" customFormat="1" ht="31.5" customHeight="1" x14ac:dyDescent="0.35">
      <c r="C4" s="30" t="s">
        <v>0</v>
      </c>
      <c r="D4" s="30"/>
    </row>
    <row r="5" spans="3:4" s="23" customFormat="1" ht="31.5" customHeight="1" x14ac:dyDescent="0.35">
      <c r="C5" s="30" t="s">
        <v>1</v>
      </c>
      <c r="D5" s="30"/>
    </row>
    <row r="6" spans="3:4" s="23" customFormat="1" ht="31.5" customHeight="1" x14ac:dyDescent="0.35">
      <c r="C6" s="30" t="s">
        <v>2</v>
      </c>
      <c r="D6" s="30"/>
    </row>
    <row r="7" spans="3:4" x14ac:dyDescent="0.35">
      <c r="C7" s="31"/>
      <c r="D7" s="31"/>
    </row>
    <row r="8" spans="3:4" x14ac:dyDescent="0.35">
      <c r="C8" s="30" t="s">
        <v>3</v>
      </c>
      <c r="D8" s="30"/>
    </row>
    <row r="9" spans="3:4" ht="34.5" customHeight="1" x14ac:dyDescent="0.35">
      <c r="C9" s="20" t="s">
        <v>4</v>
      </c>
      <c r="D9" s="19" t="s">
        <v>5</v>
      </c>
    </row>
    <row r="10" spans="3:4" ht="34.5" customHeight="1" x14ac:dyDescent="0.35">
      <c r="C10" s="21" t="s">
        <v>6</v>
      </c>
      <c r="D10" s="19" t="s">
        <v>7</v>
      </c>
    </row>
    <row r="11" spans="3:4" ht="34.5" customHeight="1" x14ac:dyDescent="0.35">
      <c r="C11" s="22" t="s">
        <v>8</v>
      </c>
      <c r="D11" s="19" t="s">
        <v>9</v>
      </c>
    </row>
    <row r="12" spans="3:4" x14ac:dyDescent="0.35">
      <c r="C12" s="19"/>
      <c r="D12" s="19"/>
    </row>
    <row r="13" spans="3:4" x14ac:dyDescent="0.35">
      <c r="C13" s="18"/>
    </row>
    <row r="14" spans="3:4" x14ac:dyDescent="0.35">
      <c r="C14" s="18"/>
    </row>
    <row r="15" spans="3:4" x14ac:dyDescent="0.35">
      <c r="C15" s="18"/>
    </row>
    <row r="16" spans="3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sheetProtection algorithmName="SHA-512" hashValue="DxSIu56JNwgLjEHzIRTcCsVuDwHfMGq38gXsvEikA4pZTOSqZguENys7LjhYyeFenbocgZ8L5GrrFcqqM2kHGg==" saltValue="uPNGlhJFHeggu9jN28K8UQ==" spinCount="100000" sheet="1" objects="1" scenarios="1"/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opLeftCell="A11" zoomScaleNormal="100" zoomScaleSheetLayoutView="97" workbookViewId="0">
      <selection activeCell="D21" sqref="D21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2" t="s">
        <v>10</v>
      </c>
      <c r="C3" s="42"/>
      <c r="D3" s="42"/>
      <c r="E3" s="42"/>
      <c r="F3" s="1"/>
    </row>
    <row r="4" spans="1:13" ht="28.5" customHeight="1" x14ac:dyDescent="0.35">
      <c r="B4" s="55" t="s">
        <v>11</v>
      </c>
      <c r="C4" s="56"/>
      <c r="D4" s="56"/>
      <c r="E4" s="57"/>
      <c r="F4" s="1"/>
    </row>
    <row r="5" spans="1:13" ht="26" x14ac:dyDescent="0.35">
      <c r="B5" s="11" t="s">
        <v>12</v>
      </c>
      <c r="C5" s="11" t="s">
        <v>13</v>
      </c>
      <c r="D5" s="11" t="s">
        <v>14</v>
      </c>
      <c r="E5" s="11" t="s">
        <v>15</v>
      </c>
      <c r="F5" s="1"/>
    </row>
    <row r="6" spans="1:13" x14ac:dyDescent="0.35">
      <c r="A6" s="58"/>
      <c r="B6" s="8" t="s">
        <v>16</v>
      </c>
      <c r="C6" s="3">
        <v>0.3</v>
      </c>
      <c r="D6" s="6" t="s">
        <v>17</v>
      </c>
      <c r="E6" s="59">
        <f>IF(D7="s",C7,IF(D6="s",C6,0))</f>
        <v>0</v>
      </c>
      <c r="F6" s="1"/>
    </row>
    <row r="7" spans="1:13" ht="26" x14ac:dyDescent="0.35">
      <c r="A7" s="58"/>
      <c r="B7" s="8" t="s">
        <v>18</v>
      </c>
      <c r="C7" s="3">
        <v>0.5</v>
      </c>
      <c r="D7" s="6" t="s">
        <v>17</v>
      </c>
      <c r="E7" s="60"/>
      <c r="F7" s="1"/>
    </row>
    <row r="8" spans="1:13" ht="75" customHeight="1" x14ac:dyDescent="0.35">
      <c r="B8" s="28" t="s">
        <v>19</v>
      </c>
      <c r="C8" s="3">
        <v>0.1</v>
      </c>
      <c r="D8" s="6" t="s">
        <v>17</v>
      </c>
      <c r="E8" s="9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35">
      <c r="B9" s="12" t="s">
        <v>20</v>
      </c>
      <c r="C9" s="13"/>
      <c r="D9" s="14"/>
      <c r="E9" s="15"/>
      <c r="F9" s="61"/>
      <c r="G9" s="62"/>
      <c r="H9" s="62"/>
      <c r="I9" s="62"/>
      <c r="J9" s="62"/>
      <c r="K9" s="62"/>
      <c r="L9" s="62"/>
      <c r="M9" s="62"/>
    </row>
    <row r="10" spans="1:13" ht="40.5" customHeight="1" x14ac:dyDescent="0.35">
      <c r="A10" s="10"/>
      <c r="B10" s="28" t="s">
        <v>21</v>
      </c>
      <c r="C10" s="29">
        <v>0.2</v>
      </c>
      <c r="D10" s="6" t="s">
        <v>17</v>
      </c>
      <c r="E10" s="9">
        <f>IF(D10="s",C10,0)</f>
        <v>0</v>
      </c>
      <c r="F10" s="61"/>
      <c r="G10" s="62"/>
      <c r="H10" s="62"/>
      <c r="I10" s="62"/>
      <c r="J10" s="62"/>
      <c r="K10" s="62"/>
      <c r="L10" s="62"/>
      <c r="M10" s="62"/>
    </row>
    <row r="11" spans="1:13" ht="43.5" customHeight="1" x14ac:dyDescent="0.35">
      <c r="B11" s="39" t="s">
        <v>22</v>
      </c>
      <c r="C11" s="40"/>
      <c r="D11" s="41">
        <f>IFERROR(1-(1-E6)*(1-E8)*(1-E10),1-(1-E6)*(1-E10))</f>
        <v>0</v>
      </c>
      <c r="E11" s="41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42" t="s">
        <v>23</v>
      </c>
      <c r="C14" s="42"/>
      <c r="D14" s="42"/>
      <c r="E14" s="42"/>
    </row>
    <row r="15" spans="1:13" ht="60.75" customHeight="1" x14ac:dyDescent="0.35">
      <c r="B15" s="49" t="s">
        <v>24</v>
      </c>
      <c r="C15" s="50"/>
      <c r="D15" s="51">
        <v>541411.19999999995</v>
      </c>
      <c r="E15" s="52"/>
      <c r="F15" s="37"/>
      <c r="G15" s="38"/>
      <c r="H15" s="38"/>
      <c r="I15" s="38"/>
      <c r="J15" s="38"/>
      <c r="K15" s="38"/>
      <c r="L15" s="38"/>
      <c r="M15" s="38"/>
    </row>
    <row r="16" spans="1:13" x14ac:dyDescent="0.35">
      <c r="B16" s="53" t="s">
        <v>25</v>
      </c>
      <c r="C16" s="54"/>
      <c r="D16" s="35">
        <f>ROUND((1-$D$11)*$D15,0)</f>
        <v>541411</v>
      </c>
      <c r="E16" s="35"/>
    </row>
    <row r="19" spans="2:6" ht="31.5" customHeight="1" x14ac:dyDescent="0.35">
      <c r="B19" s="42" t="s">
        <v>26</v>
      </c>
      <c r="C19" s="43"/>
      <c r="D19" s="43"/>
      <c r="E19" s="44"/>
      <c r="F19" s="16"/>
    </row>
    <row r="20" spans="2:6" ht="61.5" customHeight="1" x14ac:dyDescent="0.35">
      <c r="B20" s="45" t="s">
        <v>27</v>
      </c>
      <c r="C20" s="46"/>
      <c r="D20" s="47">
        <v>1000000</v>
      </c>
      <c r="E20" s="48"/>
      <c r="F20" s="4"/>
    </row>
    <row r="21" spans="2:6" ht="44.25" customHeight="1" x14ac:dyDescent="0.35">
      <c r="B21" s="36" t="s">
        <v>28</v>
      </c>
      <c r="C21" s="36"/>
      <c r="D21" s="7">
        <v>0.24</v>
      </c>
      <c r="E21" s="17"/>
      <c r="F21" s="4"/>
    </row>
    <row r="22" spans="2:6" ht="29.25" customHeight="1" x14ac:dyDescent="0.35">
      <c r="B22" s="36" t="s">
        <v>29</v>
      </c>
      <c r="C22" s="36"/>
      <c r="D22" s="24">
        <v>0.1</v>
      </c>
      <c r="E22" s="2">
        <f>D22*D$20</f>
        <v>100000</v>
      </c>
      <c r="F22" s="4"/>
    </row>
    <row r="23" spans="2:6" ht="29.25" customHeight="1" x14ac:dyDescent="0.35">
      <c r="B23" s="36" t="s">
        <v>30</v>
      </c>
      <c r="C23" s="36"/>
      <c r="D23" s="9">
        <f>IF(D21&gt;10%,MIN(D21-10%,10%),0%)</f>
        <v>0.1</v>
      </c>
      <c r="E23" s="2">
        <f>D23*D$20</f>
        <v>100000</v>
      </c>
    </row>
    <row r="24" spans="2:6" ht="29.25" customHeight="1" x14ac:dyDescent="0.35">
      <c r="B24" s="36" t="s">
        <v>31</v>
      </c>
      <c r="C24" s="36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5">
      <c r="B25" s="32" t="s">
        <v>32</v>
      </c>
      <c r="C25" s="32"/>
      <c r="D25" s="33">
        <f>SUM(E22:E24)</f>
        <v>279999.99999999994</v>
      </c>
      <c r="E25" s="33"/>
    </row>
    <row r="26" spans="2:6" ht="30" customHeight="1" x14ac:dyDescent="0.35">
      <c r="B26" s="34" t="s">
        <v>33</v>
      </c>
      <c r="C26" s="34"/>
      <c r="D26" s="35">
        <f>ROUND((1-$D$11)*$D25,0)</f>
        <v>280000</v>
      </c>
      <c r="E26" s="35"/>
    </row>
  </sheetData>
  <sheetProtection algorithmName="SHA-512" hashValue="iaR66Rk0Tjb6GIvjH9R+TKZD01bcCzo3DeC/BpTPALMcbMxXcWtKMUvYy2KDXonNm1cjuGM/pf3Y8VygiZComw==" saltValue="VgI4cx7veJRXIX4jO9xC/A==" spinCount="100000" sheet="1" objects="1" scenarios="1"/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2025-09-10T09:56:44Z</dcterms:created>
  <dcterms:modified xsi:type="dcterms:W3CDTF">2025-09-10T09:57:31Z</dcterms:modified>
  <cp:category/>
  <cp:contentStatus/>
</cp:coreProperties>
</file>